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752"/>
  </bookViews>
  <sheets>
    <sheet name="Cuadro 10 RCN" sheetId="36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36" l="1"/>
  <c r="D104" i="36"/>
  <c r="E103" i="36"/>
  <c r="D103" i="36"/>
  <c r="E102" i="36"/>
  <c r="D102" i="36"/>
  <c r="E101" i="36"/>
  <c r="D101" i="36"/>
  <c r="E100" i="36"/>
  <c r="D100" i="36"/>
  <c r="C99" i="36"/>
  <c r="D99" i="36" s="1"/>
  <c r="B99" i="36"/>
  <c r="E99" i="36" s="1"/>
  <c r="E98" i="36"/>
  <c r="D98" i="36"/>
  <c r="E97" i="36"/>
  <c r="D97" i="36"/>
  <c r="E96" i="36"/>
  <c r="D96" i="36"/>
  <c r="E95" i="36"/>
  <c r="D95" i="36"/>
  <c r="C94" i="36"/>
  <c r="D94" i="36" s="1"/>
  <c r="B94" i="36"/>
  <c r="E94" i="36" s="1"/>
  <c r="C93" i="36"/>
  <c r="D93" i="36" s="1"/>
  <c r="B93" i="36"/>
  <c r="E93" i="36" s="1"/>
  <c r="E92" i="36"/>
  <c r="D92" i="36"/>
  <c r="E91" i="36"/>
  <c r="D91" i="36"/>
  <c r="C90" i="36"/>
  <c r="D90" i="36" s="1"/>
  <c r="B90" i="36"/>
  <c r="E90" i="36" s="1"/>
  <c r="E89" i="36"/>
  <c r="D89" i="36"/>
  <c r="E88" i="36"/>
  <c r="D88" i="36"/>
  <c r="E87" i="36"/>
  <c r="D87" i="36"/>
  <c r="E86" i="36"/>
  <c r="D86" i="36"/>
  <c r="C86" i="36"/>
  <c r="B86" i="36"/>
  <c r="E85" i="36"/>
  <c r="D85" i="36"/>
  <c r="E84" i="36"/>
  <c r="D84" i="36"/>
  <c r="E83" i="36"/>
  <c r="D83" i="36"/>
  <c r="E82" i="36"/>
  <c r="D82" i="36"/>
  <c r="C82" i="36"/>
  <c r="B82" i="36"/>
  <c r="C81" i="36"/>
  <c r="D81" i="36" s="1"/>
  <c r="B81" i="36"/>
  <c r="E81" i="36" s="1"/>
  <c r="C80" i="36"/>
  <c r="C78" i="36" s="1"/>
  <c r="E79" i="36"/>
  <c r="D79" i="36"/>
  <c r="E77" i="36"/>
  <c r="D77" i="36"/>
  <c r="E76" i="36"/>
  <c r="D76" i="36"/>
  <c r="E75" i="36"/>
  <c r="D75" i="36"/>
  <c r="E74" i="36"/>
  <c r="D74" i="36"/>
  <c r="E73" i="36"/>
  <c r="D73" i="36"/>
  <c r="C73" i="36"/>
  <c r="B73" i="36"/>
  <c r="E72" i="36"/>
  <c r="D72" i="36"/>
  <c r="E71" i="36"/>
  <c r="D71" i="36"/>
  <c r="E70" i="36"/>
  <c r="D70" i="36"/>
  <c r="E69" i="36"/>
  <c r="D69" i="36"/>
  <c r="C69" i="36"/>
  <c r="B69" i="36"/>
  <c r="E68" i="36"/>
  <c r="D68" i="36"/>
  <c r="C67" i="36"/>
  <c r="D67" i="36" s="1"/>
  <c r="B67" i="36"/>
  <c r="E67" i="36" s="1"/>
  <c r="E66" i="36"/>
  <c r="D66" i="36"/>
  <c r="E65" i="36"/>
  <c r="D65" i="36"/>
  <c r="E64" i="36"/>
  <c r="D64" i="36"/>
  <c r="C63" i="36"/>
  <c r="D63" i="36" s="1"/>
  <c r="B63" i="36"/>
  <c r="E63" i="36" s="1"/>
  <c r="E62" i="36"/>
  <c r="D62" i="36"/>
  <c r="C61" i="36"/>
  <c r="C60" i="36" s="1"/>
  <c r="B61" i="36"/>
  <c r="B60" i="36" s="1"/>
  <c r="E60" i="36" s="1"/>
  <c r="E59" i="36"/>
  <c r="D59" i="36"/>
  <c r="E58" i="36"/>
  <c r="D58" i="36"/>
  <c r="E57" i="36"/>
  <c r="D57" i="36"/>
  <c r="E56" i="36"/>
  <c r="D56" i="36"/>
  <c r="E55" i="36"/>
  <c r="D55" i="36"/>
  <c r="E54" i="36"/>
  <c r="D54" i="36"/>
  <c r="E53" i="36"/>
  <c r="D53" i="36"/>
  <c r="E52" i="36"/>
  <c r="D52" i="36"/>
  <c r="E51" i="36"/>
  <c r="D51" i="36"/>
  <c r="E50" i="36"/>
  <c r="D50" i="36"/>
  <c r="E49" i="36"/>
  <c r="D49" i="36"/>
  <c r="C48" i="36"/>
  <c r="D48" i="36" s="1"/>
  <c r="B48" i="36"/>
  <c r="E48" i="36" s="1"/>
  <c r="E47" i="36"/>
  <c r="D47" i="36"/>
  <c r="E46" i="36"/>
  <c r="D46" i="36"/>
  <c r="E45" i="36"/>
  <c r="D45" i="36"/>
  <c r="E44" i="36"/>
  <c r="D44" i="36"/>
  <c r="E43" i="36"/>
  <c r="D43" i="36"/>
  <c r="E42" i="36"/>
  <c r="D42" i="36"/>
  <c r="E41" i="36"/>
  <c r="D41" i="36"/>
  <c r="E40" i="36"/>
  <c r="D40" i="36"/>
  <c r="E39" i="36"/>
  <c r="D39" i="36"/>
  <c r="E38" i="36"/>
  <c r="D38" i="36"/>
  <c r="E37" i="36"/>
  <c r="D37" i="36"/>
  <c r="C36" i="36"/>
  <c r="D36" i="36" s="1"/>
  <c r="B36" i="36"/>
  <c r="E36" i="36" s="1"/>
  <c r="C35" i="36"/>
  <c r="D35" i="36" s="1"/>
  <c r="B35" i="36"/>
  <c r="E35" i="36" s="1"/>
  <c r="E34" i="36"/>
  <c r="D34" i="36"/>
  <c r="E33" i="36"/>
  <c r="D33" i="36"/>
  <c r="E32" i="36"/>
  <c r="D32" i="36"/>
  <c r="E31" i="36"/>
  <c r="D31" i="36"/>
  <c r="C30" i="36"/>
  <c r="D30" i="36" s="1"/>
  <c r="B30" i="36"/>
  <c r="E30" i="36" s="1"/>
  <c r="E29" i="36"/>
  <c r="D29" i="36"/>
  <c r="E28" i="36"/>
  <c r="D28" i="36"/>
  <c r="E27" i="36"/>
  <c r="D27" i="36"/>
  <c r="E26" i="36"/>
  <c r="D26" i="36"/>
  <c r="C25" i="36"/>
  <c r="C24" i="36" s="1"/>
  <c r="B25" i="36"/>
  <c r="E25" i="36" s="1"/>
  <c r="C22" i="36"/>
  <c r="D22" i="36" s="1"/>
  <c r="B22" i="36"/>
  <c r="B19" i="36"/>
  <c r="B16" i="36"/>
  <c r="D60" i="36" l="1"/>
  <c r="D24" i="36"/>
  <c r="E61" i="36"/>
  <c r="D61" i="36"/>
  <c r="B80" i="36"/>
  <c r="B23" i="36"/>
  <c r="D80" i="36"/>
  <c r="C19" i="36"/>
  <c r="E19" i="36" s="1"/>
  <c r="C23" i="36"/>
  <c r="E22" i="36"/>
  <c r="B24" i="36"/>
  <c r="E24" i="36" s="1"/>
  <c r="D25" i="36"/>
  <c r="C21" i="36"/>
  <c r="E23" i="36" l="1"/>
  <c r="B20" i="36"/>
  <c r="B21" i="36"/>
  <c r="E21" i="36" s="1"/>
  <c r="B78" i="36"/>
  <c r="E80" i="36"/>
  <c r="C20" i="36"/>
  <c r="D23" i="36"/>
  <c r="C18" i="36"/>
  <c r="D19" i="36"/>
  <c r="C16" i="36"/>
  <c r="D16" i="36" l="1"/>
  <c r="E16" i="36"/>
  <c r="E78" i="36"/>
  <c r="D78" i="36"/>
  <c r="D21" i="36"/>
  <c r="E20" i="36"/>
  <c r="B17" i="36"/>
  <c r="B18" i="36"/>
  <c r="E18" i="36" s="1"/>
  <c r="D20" i="36"/>
  <c r="C17" i="36"/>
  <c r="D17" i="36" s="1"/>
  <c r="D18" i="36" l="1"/>
  <c r="E17" i="36"/>
  <c r="B15" i="36"/>
  <c r="C15" i="36"/>
  <c r="E15" i="36" l="1"/>
  <c r="B105" i="36"/>
  <c r="D15" i="36"/>
  <c r="C105" i="36"/>
  <c r="D105" i="36" s="1"/>
  <c r="E105" i="36" l="1"/>
</calcChain>
</file>

<file path=xl/sharedStrings.xml><?xml version="1.0" encoding="utf-8"?>
<sst xmlns="http://schemas.openxmlformats.org/spreadsheetml/2006/main" count="112" uniqueCount="92">
  <si>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</si>
  <si>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</si>
  <si>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</si>
  <si>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</si>
  <si>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</si>
  <si>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</si>
  <si>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</si>
  <si>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</si>
  <si>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</si>
  <si>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</si>
  <si>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</si>
  <si>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</si>
  <si>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</si>
  <si>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</si>
  <si>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</si>
  <si>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</si>
  <si>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</si>
  <si>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</si>
  <si>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</si>
  <si>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</si>
  <si>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</si>
  <si>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</si>
  <si>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</si>
  <si>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</si>
  <si>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</si>
  <si>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</si>
  <si>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</si>
  <si>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</si>
  <si>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</si>
  <si>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</si>
  <si>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</si>
  <si>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</si>
  <si>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</si>
  <si>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</si>
  <si>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</si>
  <si>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</si>
  <si>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</si>
  <si>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</si>
  <si>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</si>
  <si>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</si>
  <si>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</si>
  <si>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</si>
  <si>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</si>
  <si>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</si>
  <si>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</si>
  <si>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</si>
  <si>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</si>
  <si>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</si>
  <si>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</si>
  <si>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</si>
  <si>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</si>
  <si>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</si>
  <si>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</si>
  <si>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</si>
  <si>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</si>
  <si>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</si>
  <si>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</si>
  <si>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</si>
  <si>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</si>
  <si>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</si>
  <si>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</si>
  <si>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</si>
  <si>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</si>
  <si>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</si>
  <si>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</si>
  <si>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</si>
  <si>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</si>
  <si>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</si>
  <si>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</si>
  <si>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</si>
  <si>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</si>
  <si>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</si>
  <si>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</si>
  <si>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</si>
  <si>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</si>
  <si>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</si>
  <si>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</si>
  <si>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</si>
  <si>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</si>
  <si>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</si>
  <si>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</si>
  <si>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</si>
  <si>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</si>
  <si>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</si>
  <si>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</si>
  <si>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</si>
  <si>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</si>
  <si>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2022 (P)</t>
  </si>
  <si>
    <t>2023 (E)</t>
  </si>
  <si>
    <t>DE PANAMÁ, SEGÚN PARTIDA: AÑOS 2022-23</t>
  </si>
  <si>
    <t>2022-23 (E)</t>
  </si>
  <si>
    <t>2023-22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</si>
</sst>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8" xfId="0" quotePrefix="1" applyNumberFormat="1" applyFont="1" applyFill="1" applyBorder="1" applyAlignment="1">
      <alignment horizontal="center" vertical="center"/>
    </xf>
    <xf numFmtId="164" fontId="2" fillId="3" borderId="7" xfId="0" quotePrefix="1" applyNumberFormat="1" applyFont="1" applyFill="1" applyBorder="1" applyAlignment="1">
      <alignment horizontal="center" vertical="center"/>
    </xf>
    <xf numFmtId="164" fontId="2" fillId="3" borderId="10" xfId="0" quotePrefix="1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6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0" t="s">
        <v>9</v>
      </c>
      <c r="B1" s="40"/>
      <c r="C1" s="40"/>
      <c r="D1" s="40"/>
      <c r="E1" s="40"/>
    </row>
    <row r="2" spans="1:5" ht="12.75" customHeight="1" x14ac:dyDescent="0.2">
      <c r="A2" s="41" t="s">
        <v>10</v>
      </c>
      <c r="B2" s="41"/>
      <c r="C2" s="41"/>
      <c r="D2" s="41"/>
      <c r="E2" s="41"/>
    </row>
    <row r="3" spans="1:5" ht="12.75" customHeight="1" x14ac:dyDescent="0.2">
      <c r="A3" s="40" t="s">
        <v>11</v>
      </c>
      <c r="B3" s="40"/>
      <c r="C3" s="40"/>
      <c r="D3" s="40"/>
      <c r="E3" s="40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39" t="s">
        <v>0</v>
      </c>
      <c r="B5" s="39"/>
      <c r="C5" s="39"/>
      <c r="D5" s="39"/>
      <c r="E5" s="39"/>
    </row>
    <row r="6" spans="1:5" ht="12.75" customHeight="1" x14ac:dyDescent="0.2">
      <c r="A6" s="39" t="s">
        <v>89</v>
      </c>
      <c r="B6" s="39"/>
      <c r="C6" s="39"/>
      <c r="D6" s="39"/>
      <c r="E6" s="39"/>
    </row>
    <row r="7" spans="1:5" ht="12.75" customHeight="1" x14ac:dyDescent="0.2">
      <c r="A7" s="39" t="s">
        <v>1</v>
      </c>
      <c r="B7" s="39"/>
      <c r="C7" s="39"/>
      <c r="D7" s="39"/>
      <c r="E7" s="39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24" t="s">
        <v>2</v>
      </c>
      <c r="C9" s="25"/>
      <c r="D9" s="26" t="s">
        <v>3</v>
      </c>
      <c r="E9" s="27"/>
    </row>
    <row r="10" spans="1:5" ht="14.1" customHeight="1" x14ac:dyDescent="0.2">
      <c r="A10" s="9"/>
      <c r="B10" s="28" t="s">
        <v>84</v>
      </c>
      <c r="C10" s="29"/>
      <c r="D10" s="10" t="s">
        <v>4</v>
      </c>
      <c r="E10" s="11" t="s">
        <v>5</v>
      </c>
    </row>
    <row r="11" spans="1:5" ht="14.1" customHeight="1" x14ac:dyDescent="0.2">
      <c r="A11" s="12" t="s">
        <v>6</v>
      </c>
      <c r="B11" s="30" t="s">
        <v>87</v>
      </c>
      <c r="C11" s="30" t="s">
        <v>88</v>
      </c>
      <c r="D11" s="33" t="s">
        <v>90</v>
      </c>
      <c r="E11" s="36" t="s">
        <v>91</v>
      </c>
    </row>
    <row r="12" spans="1:5" ht="14.1" customHeight="1" x14ac:dyDescent="0.2">
      <c r="A12" s="9"/>
      <c r="B12" s="31"/>
      <c r="C12" s="31"/>
      <c r="D12" s="34"/>
      <c r="E12" s="37"/>
    </row>
    <row r="13" spans="1:5" ht="14.1" customHeight="1" x14ac:dyDescent="0.2">
      <c r="A13" s="13"/>
      <c r="B13" s="32"/>
      <c r="C13" s="32"/>
      <c r="D13" s="35"/>
      <c r="E13" s="38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13</v>
      </c>
      <c r="B15" s="3">
        <f>B16+B17</f>
        <v>-475.14594889500586</v>
      </c>
      <c r="C15" s="3">
        <f>C16+C17</f>
        <v>-3738.6675787000058</v>
      </c>
      <c r="D15" s="3">
        <f>+C15-B15</f>
        <v>-3263.521629805</v>
      </c>
      <c r="E15" s="42">
        <f>IF(B15=0,0,+C15/B15*100-100)</f>
        <v>686.84614430463103</v>
      </c>
    </row>
    <row r="16" spans="1:5" ht="12.95" customHeight="1" x14ac:dyDescent="0.2">
      <c r="A16" s="1" t="s">
        <v>16</v>
      </c>
      <c r="B16" s="2">
        <f>B19+B74</f>
        <v>38044.596013664996</v>
      </c>
      <c r="C16" s="2">
        <f>C19+C74</f>
        <v>40123.231130929998</v>
      </c>
      <c r="D16" s="2">
        <f t="shared" ref="D16:D79" si="0">+C16-B16</f>
        <v>2078.6351172650029</v>
      </c>
      <c r="E16" s="43">
        <f t="shared" ref="E16:E79" si="1">IF(B16=0,0,+C16/B16*100-100)</f>
        <v>5.4636803516546593</v>
      </c>
    </row>
    <row r="17" spans="1:5" ht="12.95" customHeight="1" x14ac:dyDescent="0.2">
      <c r="A17" s="1" t="s">
        <v>17</v>
      </c>
      <c r="B17" s="2">
        <f>B20+B75</f>
        <v>-38519.741962560001</v>
      </c>
      <c r="C17" s="2">
        <f>C20+C75</f>
        <v>-43861.898709630004</v>
      </c>
      <c r="D17" s="2">
        <f t="shared" si="0"/>
        <v>-5342.1567470700029</v>
      </c>
      <c r="E17" s="43">
        <f t="shared" si="1"/>
        <v>13.868620283755845</v>
      </c>
    </row>
    <row r="18" spans="1:5" ht="12.95" customHeight="1" x14ac:dyDescent="0.2">
      <c r="A18" s="1" t="s">
        <v>14</v>
      </c>
      <c r="B18" s="3">
        <f>B19+B20</f>
        <v>-430.64667008499964</v>
      </c>
      <c r="C18" s="3">
        <f>C19+C20</f>
        <v>-3599.4665951600109</v>
      </c>
      <c r="D18" s="3">
        <f t="shared" si="0"/>
        <v>-3168.8199250750113</v>
      </c>
      <c r="E18" s="42">
        <f t="shared" si="1"/>
        <v>735.8282660004221</v>
      </c>
    </row>
    <row r="19" spans="1:5" ht="12.95" customHeight="1" x14ac:dyDescent="0.2">
      <c r="A19" s="1" t="s">
        <v>15</v>
      </c>
      <c r="B19" s="2">
        <f>B22+B61</f>
        <v>37161.663702974998</v>
      </c>
      <c r="C19" s="2">
        <f>C22+C61</f>
        <v>39210.411412559995</v>
      </c>
      <c r="D19" s="2">
        <f t="shared" si="0"/>
        <v>2048.7477095849972</v>
      </c>
      <c r="E19" s="43">
        <f t="shared" si="1"/>
        <v>5.5130677839404285</v>
      </c>
    </row>
    <row r="20" spans="1:5" ht="12.95" customHeight="1" x14ac:dyDescent="0.2">
      <c r="A20" s="1" t="s">
        <v>18</v>
      </c>
      <c r="B20" s="2">
        <f>B23+B67</f>
        <v>-37592.310373059998</v>
      </c>
      <c r="C20" s="2">
        <f>C23+C67</f>
        <v>-42809.878007720006</v>
      </c>
      <c r="D20" s="2">
        <f t="shared" si="0"/>
        <v>-5217.5676346600085</v>
      </c>
      <c r="E20" s="43">
        <f t="shared" si="1"/>
        <v>13.879348150942874</v>
      </c>
    </row>
    <row r="21" spans="1:5" ht="12.95" customHeight="1" x14ac:dyDescent="0.2">
      <c r="A21" s="1" t="s">
        <v>19</v>
      </c>
      <c r="B21" s="3">
        <f>B22+B23</f>
        <v>2594.3332084899957</v>
      </c>
      <c r="C21" s="3">
        <f>C22+C23</f>
        <v>-274.34930707000603</v>
      </c>
      <c r="D21" s="3">
        <f t="shared" si="0"/>
        <v>-2868.6825155600018</v>
      </c>
      <c r="E21" s="42">
        <f t="shared" si="1"/>
        <v>-110.5749448903554</v>
      </c>
    </row>
    <row r="22" spans="1:5" ht="12.95" customHeight="1" x14ac:dyDescent="0.2">
      <c r="A22" s="1" t="s">
        <v>20</v>
      </c>
      <c r="B22" s="2">
        <f>B25+B36</f>
        <v>35021.063920329994</v>
      </c>
      <c r="C22" s="2">
        <f>C25+C36</f>
        <v>35442.367343259997</v>
      </c>
      <c r="D22" s="2">
        <f t="shared" si="0"/>
        <v>421.30342293000285</v>
      </c>
      <c r="E22" s="43">
        <f t="shared" si="1"/>
        <v>1.2030000684400477</v>
      </c>
    </row>
    <row r="23" spans="1:5" ht="12.95" customHeight="1" x14ac:dyDescent="0.2">
      <c r="A23" s="1" t="s">
        <v>21</v>
      </c>
      <c r="B23" s="2">
        <f>B30+B48</f>
        <v>-32426.730711839999</v>
      </c>
      <c r="C23" s="2">
        <f>C30+C48</f>
        <v>-35716.716650330003</v>
      </c>
      <c r="D23" s="2">
        <f t="shared" si="0"/>
        <v>-3289.9859384900046</v>
      </c>
      <c r="E23" s="43">
        <f t="shared" si="1"/>
        <v>10.145906991754572</v>
      </c>
    </row>
    <row r="24" spans="1:5" ht="12.95" customHeight="1" x14ac:dyDescent="0.2">
      <c r="A24" s="1" t="s">
        <v>22</v>
      </c>
      <c r="B24" s="3">
        <f>B25+B30</f>
        <v>-9195.9940750300011</v>
      </c>
      <c r="C24" s="3">
        <f>C25+C30</f>
        <v>-14217.652307560007</v>
      </c>
      <c r="D24" s="3">
        <f t="shared" si="0"/>
        <v>-5021.658232530006</v>
      </c>
      <c r="E24" s="42">
        <f t="shared" si="1"/>
        <v>54.607019008041533</v>
      </c>
    </row>
    <row r="25" spans="1:5" ht="12.75" customHeight="1" x14ac:dyDescent="0.2">
      <c r="A25" s="1" t="s">
        <v>23</v>
      </c>
      <c r="B25" s="3">
        <f>B26+B27+B28+B29</f>
        <v>17953.837500449998</v>
      </c>
      <c r="C25" s="3">
        <f>C26+C27+C28+C29</f>
        <v>15970.705232069997</v>
      </c>
      <c r="D25" s="3">
        <f t="shared" si="0"/>
        <v>-1983.1322683800008</v>
      </c>
      <c r="E25" s="42">
        <f t="shared" si="1"/>
        <v>-11.04572918369287</v>
      </c>
    </row>
    <row r="26" spans="1:5" ht="12.6" customHeight="1" x14ac:dyDescent="0.2">
      <c r="A26" s="1" t="s">
        <v>24</v>
      </c>
      <c r="B26" s="2">
        <v>14939.237101549999</v>
      </c>
      <c r="C26" s="2">
        <v>13675.836221489997</v>
      </c>
      <c r="D26" s="2">
        <f t="shared" si="0"/>
        <v>-1263.4008800600022</v>
      </c>
      <c r="E26" s="43">
        <f t="shared" si="1"/>
        <v>-8.4569303738336146</v>
      </c>
    </row>
    <row r="27" spans="1:5" ht="12.6" customHeight="1" x14ac:dyDescent="0.2">
      <c r="A27" s="1" t="s">
        <v>25</v>
      </c>
      <c r="B27" s="2">
        <v>0</v>
      </c>
      <c r="C27" s="2">
        <v>0</v>
      </c>
      <c r="D27" s="2">
        <f t="shared" si="0"/>
        <v>0</v>
      </c>
      <c r="E27" s="43">
        <f t="shared" si="1"/>
        <v>0</v>
      </c>
    </row>
    <row r="28" spans="1:5" ht="12.6" customHeight="1" x14ac:dyDescent="0.2">
      <c r="A28" s="1" t="s">
        <v>26</v>
      </c>
      <c r="B28" s="2">
        <v>16.180163499999999</v>
      </c>
      <c r="C28" s="2">
        <v>15.240795160000001</v>
      </c>
      <c r="D28" s="2">
        <f t="shared" si="0"/>
        <v>-0.93936833999999791</v>
      </c>
      <c r="E28" s="43">
        <f t="shared" si="1"/>
        <v>-5.8056789104757627</v>
      </c>
    </row>
    <row r="29" spans="1:5" ht="12.6" customHeight="1" x14ac:dyDescent="0.2">
      <c r="A29" s="1" t="s">
        <v>27</v>
      </c>
      <c r="B29" s="2">
        <v>2998.4202354000004</v>
      </c>
      <c r="C29" s="2">
        <v>2279.6282154200003</v>
      </c>
      <c r="D29" s="2">
        <f t="shared" si="0"/>
        <v>-718.79201998000008</v>
      </c>
      <c r="E29" s="43">
        <f t="shared" si="1"/>
        <v>-23.972357559950581</v>
      </c>
    </row>
    <row r="30" spans="1:5" ht="12.75" customHeight="1" x14ac:dyDescent="0.2">
      <c r="A30" s="1" t="s">
        <v>28</v>
      </c>
      <c r="B30" s="3">
        <f>B31+B32+B33+B34</f>
        <v>-27149.831575479999</v>
      </c>
      <c r="C30" s="3">
        <f>C31+C32+C33+C34</f>
        <v>-30188.357539630004</v>
      </c>
      <c r="D30" s="3">
        <f t="shared" si="0"/>
        <v>-3038.5259641500052</v>
      </c>
      <c r="E30" s="42">
        <f t="shared" si="1"/>
        <v>11.191693604811206</v>
      </c>
    </row>
    <row r="31" spans="1:5" ht="12.6" customHeight="1" x14ac:dyDescent="0.2">
      <c r="A31" s="1" t="s">
        <v>24</v>
      </c>
      <c r="B31" s="2">
        <v>-23792.219694499996</v>
      </c>
      <c r="C31" s="2">
        <v>-27199.704717720004</v>
      </c>
      <c r="D31" s="2">
        <f t="shared" si="0"/>
        <v>-3407.4850232200079</v>
      </c>
      <c r="E31" s="43">
        <f t="shared" si="1"/>
        <v>14.321845825960125</v>
      </c>
    </row>
    <row r="32" spans="1:5" ht="12.6" customHeight="1" x14ac:dyDescent="0.2">
      <c r="A32" s="1" t="s">
        <v>25</v>
      </c>
      <c r="B32" s="2">
        <v>0</v>
      </c>
      <c r="C32" s="2">
        <v>0</v>
      </c>
      <c r="D32" s="2">
        <f t="shared" si="0"/>
        <v>0</v>
      </c>
      <c r="E32" s="43">
        <f t="shared" si="1"/>
        <v>0</v>
      </c>
    </row>
    <row r="33" spans="1:5" ht="12.6" customHeight="1" x14ac:dyDescent="0.2">
      <c r="A33" s="1" t="s">
        <v>26</v>
      </c>
      <c r="B33" s="2">
        <v>-6.4326153599999998</v>
      </c>
      <c r="C33" s="2">
        <v>-7.5384843400000001</v>
      </c>
      <c r="D33" s="2">
        <f t="shared" si="0"/>
        <v>-1.1058689800000003</v>
      </c>
      <c r="E33" s="43">
        <f t="shared" si="1"/>
        <v>17.191591881532943</v>
      </c>
    </row>
    <row r="34" spans="1:5" ht="12.6" customHeight="1" x14ac:dyDescent="0.2">
      <c r="A34" s="1" t="s">
        <v>27</v>
      </c>
      <c r="B34" s="2">
        <v>-3351.17926562</v>
      </c>
      <c r="C34" s="2">
        <v>-2981.1143375700003</v>
      </c>
      <c r="D34" s="2">
        <f t="shared" si="0"/>
        <v>370.06492804999971</v>
      </c>
      <c r="E34" s="43">
        <f t="shared" si="1"/>
        <v>-11.042826978745168</v>
      </c>
    </row>
    <row r="35" spans="1:5" ht="12.95" customHeight="1" x14ac:dyDescent="0.2">
      <c r="A35" s="1" t="s">
        <v>29</v>
      </c>
      <c r="B35" s="3">
        <f>B36+B48</f>
        <v>11790.32728352</v>
      </c>
      <c r="C35" s="3">
        <f>C36+C48</f>
        <v>13943.303000489999</v>
      </c>
      <c r="D35" s="3">
        <f t="shared" si="0"/>
        <v>2152.9757169699988</v>
      </c>
      <c r="E35" s="42">
        <f t="shared" si="1"/>
        <v>18.260525473108231</v>
      </c>
    </row>
    <row r="36" spans="1:5" ht="12.75" customHeight="1" x14ac:dyDescent="0.2">
      <c r="A36" s="1" t="s">
        <v>30</v>
      </c>
      <c r="B36" s="3">
        <f>B37+B38+B39+B40+B41+B42+B43+B44+B45+B46+B47</f>
        <v>17067.22641988</v>
      </c>
      <c r="C36" s="3">
        <f>C37+C38+C39+C40+C41+C42+C43+C44+C45+C46+C47</f>
        <v>19471.662111189999</v>
      </c>
      <c r="D36" s="3">
        <f t="shared" si="0"/>
        <v>2404.4356913099982</v>
      </c>
      <c r="E36" s="42">
        <f t="shared" si="1"/>
        <v>14.088028319055397</v>
      </c>
    </row>
    <row r="37" spans="1:5" ht="12.4" customHeight="1" x14ac:dyDescent="0.2">
      <c r="A37" s="1" t="s">
        <v>31</v>
      </c>
      <c r="B37" s="2">
        <v>8183.7845783999992</v>
      </c>
      <c r="C37" s="2">
        <v>9009.2044307300002</v>
      </c>
      <c r="D37" s="2">
        <f t="shared" si="0"/>
        <v>825.41985233000105</v>
      </c>
      <c r="E37" s="43">
        <f t="shared" si="1"/>
        <v>10.086040809390155</v>
      </c>
    </row>
    <row r="38" spans="1:5" ht="12.4" customHeight="1" x14ac:dyDescent="0.2">
      <c r="A38" s="1" t="s">
        <v>32</v>
      </c>
      <c r="B38" s="2">
        <v>4723.4258375000009</v>
      </c>
      <c r="C38" s="2">
        <v>5456.2812215000004</v>
      </c>
      <c r="D38" s="2">
        <f t="shared" si="0"/>
        <v>732.8553839999995</v>
      </c>
      <c r="E38" s="43">
        <f t="shared" si="1"/>
        <v>15.515335885698647</v>
      </c>
    </row>
    <row r="39" spans="1:5" ht="12.4" customHeight="1" x14ac:dyDescent="0.2">
      <c r="A39" s="1" t="s">
        <v>33</v>
      </c>
      <c r="B39" s="2">
        <v>590.26365783999995</v>
      </c>
      <c r="C39" s="2">
        <v>593.77183063999996</v>
      </c>
      <c r="D39" s="2">
        <f t="shared" si="0"/>
        <v>3.5081728000000112</v>
      </c>
      <c r="E39" s="43">
        <f t="shared" si="1"/>
        <v>0.59433996204980133</v>
      </c>
    </row>
    <row r="40" spans="1:5" ht="12.4" customHeight="1" x14ac:dyDescent="0.2">
      <c r="A40" s="1" t="s">
        <v>34</v>
      </c>
      <c r="B40" s="2">
        <v>0</v>
      </c>
      <c r="C40" s="2">
        <v>0</v>
      </c>
      <c r="D40" s="2">
        <f t="shared" si="0"/>
        <v>0</v>
      </c>
      <c r="E40" s="43">
        <f t="shared" si="1"/>
        <v>0</v>
      </c>
    </row>
    <row r="41" spans="1:5" ht="12.4" customHeight="1" x14ac:dyDescent="0.2">
      <c r="A41" s="1" t="s">
        <v>35</v>
      </c>
      <c r="B41" s="2">
        <v>410.89488713999998</v>
      </c>
      <c r="C41" s="2">
        <v>562.64341915000011</v>
      </c>
      <c r="D41" s="2">
        <f t="shared" si="0"/>
        <v>151.74853201000013</v>
      </c>
      <c r="E41" s="43">
        <f t="shared" si="1"/>
        <v>36.931229070829602</v>
      </c>
    </row>
    <row r="42" spans="1:5" ht="12.4" customHeight="1" x14ac:dyDescent="0.2">
      <c r="A42" s="1" t="s">
        <v>36</v>
      </c>
      <c r="B42" s="2">
        <v>197.3847433</v>
      </c>
      <c r="C42" s="2">
        <v>204.73563086000001</v>
      </c>
      <c r="D42" s="2">
        <f t="shared" si="0"/>
        <v>7.3508875600000181</v>
      </c>
      <c r="E42" s="43">
        <f t="shared" si="1"/>
        <v>3.7241417128311696</v>
      </c>
    </row>
    <row r="43" spans="1:5" ht="12.4" customHeight="1" x14ac:dyDescent="0.2">
      <c r="A43" s="1" t="s">
        <v>37</v>
      </c>
      <c r="B43" s="2">
        <v>45.358595229999999</v>
      </c>
      <c r="C43" s="2">
        <v>48.55684325</v>
      </c>
      <c r="D43" s="2">
        <f t="shared" si="0"/>
        <v>3.1982480200000012</v>
      </c>
      <c r="E43" s="43">
        <f t="shared" si="1"/>
        <v>7.0510296974203754</v>
      </c>
    </row>
    <row r="44" spans="1:5" ht="12.4" customHeight="1" x14ac:dyDescent="0.2">
      <c r="A44" s="1" t="s">
        <v>38</v>
      </c>
      <c r="B44" s="2">
        <v>0.2277737</v>
      </c>
      <c r="C44" s="2">
        <v>2.5498142299999995</v>
      </c>
      <c r="D44" s="2">
        <f t="shared" si="0"/>
        <v>2.3220405299999993</v>
      </c>
      <c r="E44" s="43">
        <f t="shared" si="1"/>
        <v>1019.4506784584873</v>
      </c>
    </row>
    <row r="45" spans="1:5" ht="12.4" customHeight="1" x14ac:dyDescent="0.2">
      <c r="A45" s="1" t="s">
        <v>39</v>
      </c>
      <c r="B45" s="2">
        <v>2808.7714528000006</v>
      </c>
      <c r="C45" s="2">
        <v>3480.5555530999995</v>
      </c>
      <c r="D45" s="2">
        <f t="shared" si="0"/>
        <v>671.78410029999895</v>
      </c>
      <c r="E45" s="43">
        <f t="shared" si="1"/>
        <v>23.917364285026196</v>
      </c>
    </row>
    <row r="46" spans="1:5" ht="12.4" customHeight="1" x14ac:dyDescent="0.2">
      <c r="A46" s="1" t="s">
        <v>40</v>
      </c>
      <c r="B46" s="2">
        <v>4.0368439699999996</v>
      </c>
      <c r="C46" s="2">
        <v>4.1983177299999994</v>
      </c>
      <c r="D46" s="2">
        <f t="shared" si="0"/>
        <v>0.1614737599999998</v>
      </c>
      <c r="E46" s="43">
        <f t="shared" si="1"/>
        <v>4.0000000297261806</v>
      </c>
    </row>
    <row r="47" spans="1:5" ht="12.4" customHeight="1" x14ac:dyDescent="0.2">
      <c r="A47" s="1" t="s">
        <v>41</v>
      </c>
      <c r="B47" s="2">
        <v>103.07804999999999</v>
      </c>
      <c r="C47" s="2">
        <v>109.16505000000001</v>
      </c>
      <c r="D47" s="2">
        <f t="shared" si="0"/>
        <v>6.0870000000000175</v>
      </c>
      <c r="E47" s="43">
        <f t="shared" si="1"/>
        <v>5.9052339465094832</v>
      </c>
    </row>
    <row r="48" spans="1:5" ht="12.75" customHeight="1" x14ac:dyDescent="0.2">
      <c r="A48" s="1" t="s">
        <v>42</v>
      </c>
      <c r="B48" s="3">
        <f>B49+B50+B51+B52+B53+B54+B55+B56+B57+B58+B59</f>
        <v>-5276.8991363599998</v>
      </c>
      <c r="C48" s="3">
        <f>C49+C50+C51+C52+C53+C54+C55+C56+C57+C58+C59</f>
        <v>-5528.3591106999993</v>
      </c>
      <c r="D48" s="3">
        <f t="shared" si="0"/>
        <v>-251.45997433999946</v>
      </c>
      <c r="E48" s="42">
        <f t="shared" si="1"/>
        <v>4.7652981010634932</v>
      </c>
    </row>
    <row r="49" spans="1:5" ht="12.4" customHeight="1" x14ac:dyDescent="0.2">
      <c r="A49" s="1" t="s">
        <v>31</v>
      </c>
      <c r="B49" s="2">
        <v>-3035.8468698900001</v>
      </c>
      <c r="C49" s="2">
        <v>-2823.6670961300006</v>
      </c>
      <c r="D49" s="2">
        <f t="shared" si="0"/>
        <v>212.17977375999953</v>
      </c>
      <c r="E49" s="43">
        <f t="shared" si="1"/>
        <v>-6.9891461214474049</v>
      </c>
    </row>
    <row r="50" spans="1:5" ht="12.4" customHeight="1" x14ac:dyDescent="0.2">
      <c r="A50" s="1" t="s">
        <v>32</v>
      </c>
      <c r="B50" s="2">
        <v>-995.93022100000007</v>
      </c>
      <c r="C50" s="2">
        <v>-1231.9306120000001</v>
      </c>
      <c r="D50" s="2">
        <f t="shared" si="0"/>
        <v>-236.00039100000004</v>
      </c>
      <c r="E50" s="43">
        <f t="shared" si="1"/>
        <v>23.696478530698187</v>
      </c>
    </row>
    <row r="51" spans="1:5" ht="12.4" customHeight="1" x14ac:dyDescent="0.2">
      <c r="A51" s="1" t="s">
        <v>33</v>
      </c>
      <c r="B51" s="2">
        <v>-79.816107420000009</v>
      </c>
      <c r="C51" s="2">
        <v>-84.034910719999999</v>
      </c>
      <c r="D51" s="2">
        <f t="shared" si="0"/>
        <v>-4.2188032999999905</v>
      </c>
      <c r="E51" s="43">
        <f t="shared" si="1"/>
        <v>5.2856540319615561</v>
      </c>
    </row>
    <row r="52" spans="1:5" ht="12.4" customHeight="1" x14ac:dyDescent="0.2">
      <c r="A52" s="1" t="s">
        <v>34</v>
      </c>
      <c r="B52" s="2">
        <v>0</v>
      </c>
      <c r="C52" s="2">
        <v>0</v>
      </c>
      <c r="D52" s="2">
        <f t="shared" si="0"/>
        <v>0</v>
      </c>
      <c r="E52" s="43">
        <f t="shared" si="1"/>
        <v>0</v>
      </c>
    </row>
    <row r="53" spans="1:5" ht="12.4" customHeight="1" x14ac:dyDescent="0.2">
      <c r="A53" s="1" t="s">
        <v>35</v>
      </c>
      <c r="B53" s="2">
        <v>-383.32541905999994</v>
      </c>
      <c r="C53" s="2">
        <v>-589.44245395000007</v>
      </c>
      <c r="D53" s="2">
        <f t="shared" si="0"/>
        <v>-206.11703489000013</v>
      </c>
      <c r="E53" s="43">
        <f t="shared" si="1"/>
        <v>53.770771423258424</v>
      </c>
    </row>
    <row r="54" spans="1:5" ht="12.4" customHeight="1" x14ac:dyDescent="0.2">
      <c r="A54" s="1" t="s">
        <v>36</v>
      </c>
      <c r="B54" s="2">
        <v>-114.0370617</v>
      </c>
      <c r="C54" s="2">
        <v>-91.543695200000002</v>
      </c>
      <c r="D54" s="2">
        <f t="shared" si="0"/>
        <v>22.493366499999993</v>
      </c>
      <c r="E54" s="43">
        <f t="shared" si="1"/>
        <v>-19.724610722761199</v>
      </c>
    </row>
    <row r="55" spans="1:5" ht="12.4" customHeight="1" x14ac:dyDescent="0.2">
      <c r="A55" s="1" t="s">
        <v>37</v>
      </c>
      <c r="B55" s="2">
        <v>-73.470059710000001</v>
      </c>
      <c r="C55" s="2">
        <v>-78.655573000000004</v>
      </c>
      <c r="D55" s="2">
        <f t="shared" si="0"/>
        <v>-5.1855132900000029</v>
      </c>
      <c r="E55" s="43">
        <f t="shared" si="1"/>
        <v>7.057995203036711</v>
      </c>
    </row>
    <row r="56" spans="1:5" ht="12.4" customHeight="1" x14ac:dyDescent="0.2">
      <c r="A56" s="1" t="s">
        <v>38</v>
      </c>
      <c r="B56" s="2">
        <v>-24.209675470000001</v>
      </c>
      <c r="C56" s="2">
        <v>-10.100538520000002</v>
      </c>
      <c r="D56" s="2">
        <f t="shared" si="0"/>
        <v>14.109136949999998</v>
      </c>
      <c r="E56" s="43">
        <f t="shared" si="1"/>
        <v>-58.278918143630939</v>
      </c>
    </row>
    <row r="57" spans="1:5" ht="12.4" customHeight="1" x14ac:dyDescent="0.2">
      <c r="A57" s="1" t="s">
        <v>39</v>
      </c>
      <c r="B57" s="2">
        <v>-472.12480814999998</v>
      </c>
      <c r="C57" s="2">
        <v>-511.78929874000005</v>
      </c>
      <c r="D57" s="2">
        <f t="shared" si="0"/>
        <v>-39.664490590000071</v>
      </c>
      <c r="E57" s="43">
        <f t="shared" si="1"/>
        <v>8.40127227065733</v>
      </c>
    </row>
    <row r="58" spans="1:5" ht="12.4" customHeight="1" x14ac:dyDescent="0.2">
      <c r="A58" s="1" t="s">
        <v>40</v>
      </c>
      <c r="B58" s="2">
        <v>-12.08976135</v>
      </c>
      <c r="C58" s="2">
        <v>-12.57335181</v>
      </c>
      <c r="D58" s="2">
        <f t="shared" si="0"/>
        <v>-0.48359046000000028</v>
      </c>
      <c r="E58" s="43">
        <f t="shared" si="1"/>
        <v>4.0000000496287669</v>
      </c>
    </row>
    <row r="59" spans="1:5" ht="12.4" customHeight="1" x14ac:dyDescent="0.2">
      <c r="A59" s="1" t="s">
        <v>41</v>
      </c>
      <c r="B59" s="2">
        <v>-86.049152609999993</v>
      </c>
      <c r="C59" s="2">
        <v>-94.621580629999983</v>
      </c>
      <c r="D59" s="2">
        <f t="shared" si="0"/>
        <v>-8.5724280199999896</v>
      </c>
      <c r="E59" s="43">
        <f t="shared" si="1"/>
        <v>9.9622457165298783</v>
      </c>
    </row>
    <row r="60" spans="1:5" ht="12.95" customHeight="1" x14ac:dyDescent="0.2">
      <c r="A60" s="1" t="s">
        <v>43</v>
      </c>
      <c r="B60" s="3">
        <f>B61+B67</f>
        <v>-3024.9798785749999</v>
      </c>
      <c r="C60" s="3">
        <f>C61+C67</f>
        <v>-3325.1172880900003</v>
      </c>
      <c r="D60" s="3">
        <f t="shared" si="0"/>
        <v>-300.1374095150004</v>
      </c>
      <c r="E60" s="42">
        <f t="shared" si="1"/>
        <v>9.9219638332400422</v>
      </c>
    </row>
    <row r="61" spans="1:5" ht="12.75" customHeight="1" x14ac:dyDescent="0.2">
      <c r="A61" s="1" t="s">
        <v>44</v>
      </c>
      <c r="B61" s="3">
        <f>B62+B63</f>
        <v>2140.5997826450002</v>
      </c>
      <c r="C61" s="3">
        <f>C62+C63</f>
        <v>3768.0440693</v>
      </c>
      <c r="D61" s="3">
        <f t="shared" si="0"/>
        <v>1627.4442866549998</v>
      </c>
      <c r="E61" s="42">
        <f t="shared" si="1"/>
        <v>76.027490045059807</v>
      </c>
    </row>
    <row r="62" spans="1:5" ht="12.75" customHeight="1" x14ac:dyDescent="0.2">
      <c r="A62" s="1" t="s">
        <v>45</v>
      </c>
      <c r="B62" s="2">
        <v>56.857847544999998</v>
      </c>
      <c r="C62" s="2">
        <v>56.889672540000007</v>
      </c>
      <c r="D62" s="2">
        <f t="shared" si="0"/>
        <v>3.1824995000008016E-2</v>
      </c>
      <c r="E62" s="43">
        <f t="shared" si="1"/>
        <v>5.5972915567764403E-2</v>
      </c>
    </row>
    <row r="63" spans="1:5" ht="12.75" customHeight="1" x14ac:dyDescent="0.2">
      <c r="A63" s="1" t="s">
        <v>50</v>
      </c>
      <c r="B63" s="2">
        <f>B64+B65+B66</f>
        <v>2083.7419351000003</v>
      </c>
      <c r="C63" s="2">
        <f>C64+C65+C66</f>
        <v>3711.1543967600001</v>
      </c>
      <c r="D63" s="2">
        <f t="shared" si="0"/>
        <v>1627.4124616599997</v>
      </c>
      <c r="E63" s="43">
        <f t="shared" si="1"/>
        <v>78.100480402430406</v>
      </c>
    </row>
    <row r="64" spans="1:5" ht="12.4" customHeight="1" x14ac:dyDescent="0.2">
      <c r="A64" s="1" t="s">
        <v>46</v>
      </c>
      <c r="B64" s="2">
        <v>154.56330740999999</v>
      </c>
      <c r="C64" s="2">
        <v>151.78614208000002</v>
      </c>
      <c r="D64" s="2">
        <f t="shared" si="0"/>
        <v>-2.7771653299999741</v>
      </c>
      <c r="E64" s="43">
        <f t="shared" si="1"/>
        <v>-1.7967817695781889</v>
      </c>
    </row>
    <row r="65" spans="1:5" ht="12.4" customHeight="1" x14ac:dyDescent="0.2">
      <c r="A65" s="1" t="s">
        <v>47</v>
      </c>
      <c r="B65" s="2">
        <v>477.95865942999995</v>
      </c>
      <c r="C65" s="2">
        <v>763.93433974999994</v>
      </c>
      <c r="D65" s="2">
        <f t="shared" si="0"/>
        <v>285.97568031999998</v>
      </c>
      <c r="E65" s="43">
        <f t="shared" si="1"/>
        <v>59.83272290976933</v>
      </c>
    </row>
    <row r="66" spans="1:5" ht="12.4" customHeight="1" x14ac:dyDescent="0.2">
      <c r="A66" s="1" t="s">
        <v>48</v>
      </c>
      <c r="B66" s="2">
        <v>1451.2199682600003</v>
      </c>
      <c r="C66" s="2">
        <v>2795.4339149299999</v>
      </c>
      <c r="D66" s="2">
        <f t="shared" si="0"/>
        <v>1344.2139466699996</v>
      </c>
      <c r="E66" s="43">
        <f t="shared" si="1"/>
        <v>92.626478140436575</v>
      </c>
    </row>
    <row r="67" spans="1:5" ht="12.75" customHeight="1" x14ac:dyDescent="0.2">
      <c r="A67" s="1" t="s">
        <v>49</v>
      </c>
      <c r="B67" s="3">
        <f>B68+B69</f>
        <v>-5165.5796612200002</v>
      </c>
      <c r="C67" s="3">
        <f>C68+C69</f>
        <v>-7093.1613573900004</v>
      </c>
      <c r="D67" s="3">
        <f t="shared" si="0"/>
        <v>-1927.5816961700002</v>
      </c>
      <c r="E67" s="42">
        <f t="shared" si="1"/>
        <v>37.315883648859369</v>
      </c>
    </row>
    <row r="68" spans="1:5" ht="12.75" customHeight="1" x14ac:dyDescent="0.2">
      <c r="A68" s="1" t="s">
        <v>45</v>
      </c>
      <c r="B68" s="2">
        <v>-2.5135969999999999</v>
      </c>
      <c r="C68" s="2">
        <v>-2.9044540000000003</v>
      </c>
      <c r="D68" s="2">
        <f t="shared" si="0"/>
        <v>-0.39085700000000045</v>
      </c>
      <c r="E68" s="43">
        <f t="shared" si="1"/>
        <v>15.549708246787389</v>
      </c>
    </row>
    <row r="69" spans="1:5" ht="12.75" customHeight="1" x14ac:dyDescent="0.2">
      <c r="A69" s="1" t="s">
        <v>50</v>
      </c>
      <c r="B69" s="2">
        <f>B70+B71+B72</f>
        <v>-5163.06606422</v>
      </c>
      <c r="C69" s="2">
        <f>C70+C71+C72</f>
        <v>-7090.2569033899999</v>
      </c>
      <c r="D69" s="2">
        <f t="shared" si="0"/>
        <v>-1927.1908391699999</v>
      </c>
      <c r="E69" s="43">
        <f t="shared" si="1"/>
        <v>37.326480335500918</v>
      </c>
    </row>
    <row r="70" spans="1:5" ht="12.4" customHeight="1" x14ac:dyDescent="0.2">
      <c r="A70" s="1" t="s">
        <v>46</v>
      </c>
      <c r="B70" s="2">
        <v>-2346.88825924</v>
      </c>
      <c r="C70" s="2">
        <v>-2816.3894914499997</v>
      </c>
      <c r="D70" s="2">
        <f t="shared" si="0"/>
        <v>-469.50123220999967</v>
      </c>
      <c r="E70" s="43">
        <f t="shared" si="1"/>
        <v>20.005265711373909</v>
      </c>
    </row>
    <row r="71" spans="1:5" ht="12.4" customHeight="1" x14ac:dyDescent="0.2">
      <c r="A71" s="1" t="s">
        <v>47</v>
      </c>
      <c r="B71" s="2">
        <v>-1408.0405992399999</v>
      </c>
      <c r="C71" s="2">
        <v>-1585.61789752</v>
      </c>
      <c r="D71" s="2">
        <f t="shared" si="0"/>
        <v>-177.57729828000015</v>
      </c>
      <c r="E71" s="43">
        <f t="shared" si="1"/>
        <v>12.6116603722825</v>
      </c>
    </row>
    <row r="72" spans="1:5" ht="12.4" customHeight="1" x14ac:dyDescent="0.2">
      <c r="A72" s="1" t="s">
        <v>48</v>
      </c>
      <c r="B72" s="2">
        <v>-1408.1372057399999</v>
      </c>
      <c r="C72" s="2">
        <v>-2688.2495144200002</v>
      </c>
      <c r="D72" s="2">
        <f t="shared" si="0"/>
        <v>-1280.1123086800003</v>
      </c>
      <c r="E72" s="43">
        <f t="shared" si="1"/>
        <v>90.908208622133486</v>
      </c>
    </row>
    <row r="73" spans="1:5" ht="12.95" customHeight="1" x14ac:dyDescent="0.2">
      <c r="A73" s="1" t="s">
        <v>51</v>
      </c>
      <c r="B73" s="3">
        <f>B74+B75</f>
        <v>-44.499278809999964</v>
      </c>
      <c r="C73" s="3">
        <f>C74+C75</f>
        <v>-139.20098354000015</v>
      </c>
      <c r="D73" s="3">
        <f t="shared" si="0"/>
        <v>-94.701704730000188</v>
      </c>
      <c r="E73" s="42">
        <f t="shared" si="1"/>
        <v>212.81626862842245</v>
      </c>
    </row>
    <row r="74" spans="1:5" ht="12.75" customHeight="1" x14ac:dyDescent="0.2">
      <c r="A74" s="1" t="s">
        <v>52</v>
      </c>
      <c r="B74" s="2">
        <v>882.93231069000001</v>
      </c>
      <c r="C74" s="2">
        <v>912.81971836999992</v>
      </c>
      <c r="D74" s="2">
        <f t="shared" si="0"/>
        <v>29.88740767999991</v>
      </c>
      <c r="E74" s="43">
        <f t="shared" si="1"/>
        <v>3.3850168714115085</v>
      </c>
    </row>
    <row r="75" spans="1:5" ht="12.75" customHeight="1" x14ac:dyDescent="0.2">
      <c r="A75" s="1" t="s">
        <v>53</v>
      </c>
      <c r="B75" s="2">
        <v>-927.43158949999997</v>
      </c>
      <c r="C75" s="2">
        <v>-1052.0207019100001</v>
      </c>
      <c r="D75" s="2">
        <f t="shared" si="0"/>
        <v>-124.5891124100001</v>
      </c>
      <c r="E75" s="43">
        <f t="shared" si="1"/>
        <v>13.433779248038007</v>
      </c>
    </row>
    <row r="76" spans="1:5" ht="12.75" customHeight="1" x14ac:dyDescent="0.2">
      <c r="A76" s="1" t="s">
        <v>54</v>
      </c>
      <c r="B76" s="2">
        <v>19.702109880000002</v>
      </c>
      <c r="C76" s="2">
        <v>24.650668760000002</v>
      </c>
      <c r="D76" s="2">
        <f t="shared" si="0"/>
        <v>4.9485588800000002</v>
      </c>
      <c r="E76" s="43">
        <f t="shared" si="1"/>
        <v>25.116898190804321</v>
      </c>
    </row>
    <row r="77" spans="1:5" ht="12.75" customHeight="1" x14ac:dyDescent="0.2">
      <c r="A77" s="1" t="s">
        <v>55</v>
      </c>
      <c r="B77" s="2">
        <v>-64.201388690000002</v>
      </c>
      <c r="C77" s="2">
        <v>-163.85165230000007</v>
      </c>
      <c r="D77" s="2">
        <f t="shared" si="0"/>
        <v>-99.650263610000067</v>
      </c>
      <c r="E77" s="43">
        <f t="shared" si="1"/>
        <v>155.21512173384119</v>
      </c>
    </row>
    <row r="78" spans="1:5" ht="14.1" customHeight="1" x14ac:dyDescent="0.2">
      <c r="A78" s="1" t="s">
        <v>56</v>
      </c>
      <c r="B78" s="3">
        <f>B79+B80</f>
        <v>6608.1998664799985</v>
      </c>
      <c r="C78" s="3">
        <f>C79+C80</f>
        <v>2251.2036463599998</v>
      </c>
      <c r="D78" s="3">
        <f t="shared" si="0"/>
        <v>-4356.9962201199987</v>
      </c>
      <c r="E78" s="42">
        <f t="shared" si="1"/>
        <v>-65.933178598619591</v>
      </c>
    </row>
    <row r="79" spans="1:5" ht="12.95" customHeight="1" x14ac:dyDescent="0.2">
      <c r="A79" s="1" t="s">
        <v>57</v>
      </c>
      <c r="B79" s="3">
        <v>8.8641604100000002</v>
      </c>
      <c r="C79" s="3">
        <v>9.1661486500000002</v>
      </c>
      <c r="D79" s="3">
        <f t="shared" si="0"/>
        <v>0.30198824000000002</v>
      </c>
      <c r="E79" s="42">
        <f t="shared" si="1"/>
        <v>3.4068453867251378</v>
      </c>
    </row>
    <row r="80" spans="1:5" ht="12.95" customHeight="1" x14ac:dyDescent="0.2">
      <c r="A80" s="1" t="s">
        <v>58</v>
      </c>
      <c r="B80" s="3">
        <f>B81+B90+B93+B104</f>
        <v>6599.3357060699982</v>
      </c>
      <c r="C80" s="3">
        <f>C81+C90+C93+C104</f>
        <v>2242.0374977099996</v>
      </c>
      <c r="D80" s="3">
        <f t="shared" ref="D80:D105" si="2">+C80-B80</f>
        <v>-4357.2982083599982</v>
      </c>
      <c r="E80" s="42">
        <f t="shared" ref="E80:E105" si="3">IF(B80=0,0,+C80/B80*100-100)</f>
        <v>-66.026315411598205</v>
      </c>
    </row>
    <row r="81" spans="1:5" ht="12.75" customHeight="1" x14ac:dyDescent="0.2">
      <c r="A81" s="1" t="s">
        <v>59</v>
      </c>
      <c r="B81" s="5">
        <f>B82+B86</f>
        <v>2871.7855454</v>
      </c>
      <c r="C81" s="5">
        <f>C82+C86</f>
        <v>1540.9633169799999</v>
      </c>
      <c r="D81" s="5">
        <f t="shared" si="2"/>
        <v>-1330.8222284200001</v>
      </c>
      <c r="E81" s="44">
        <f t="shared" si="3"/>
        <v>-46.341281665397993</v>
      </c>
    </row>
    <row r="82" spans="1:5" ht="12.75" customHeight="1" x14ac:dyDescent="0.2">
      <c r="A82" s="1" t="s">
        <v>60</v>
      </c>
      <c r="B82" s="2">
        <f>B83+B84+B85</f>
        <v>-34.40121332999999</v>
      </c>
      <c r="C82" s="2">
        <f>C83+C84+C85</f>
        <v>-473.59807635000027</v>
      </c>
      <c r="D82" s="2">
        <f t="shared" si="2"/>
        <v>-439.19686302000025</v>
      </c>
      <c r="E82" s="43">
        <f t="shared" si="3"/>
        <v>1276.6900365022689</v>
      </c>
    </row>
    <row r="83" spans="1:5" ht="12.75" customHeight="1" x14ac:dyDescent="0.2">
      <c r="A83" s="1" t="s">
        <v>61</v>
      </c>
      <c r="B83" s="2">
        <v>-34.40121332999999</v>
      </c>
      <c r="C83" s="2">
        <v>-473.59807635000027</v>
      </c>
      <c r="D83" s="2">
        <f t="shared" si="2"/>
        <v>-439.19686302000025</v>
      </c>
      <c r="E83" s="43">
        <f t="shared" si="3"/>
        <v>1276.6900365022689</v>
      </c>
    </row>
    <row r="84" spans="1:5" ht="12.75" customHeight="1" x14ac:dyDescent="0.2">
      <c r="A84" s="1" t="s">
        <v>62</v>
      </c>
      <c r="B84" s="2">
        <v>0</v>
      </c>
      <c r="C84" s="2">
        <v>0</v>
      </c>
      <c r="D84" s="2">
        <f t="shared" si="2"/>
        <v>0</v>
      </c>
      <c r="E84" s="43">
        <f t="shared" si="3"/>
        <v>0</v>
      </c>
    </row>
    <row r="85" spans="1:5" ht="12.75" customHeight="1" x14ac:dyDescent="0.2">
      <c r="A85" s="1" t="s">
        <v>63</v>
      </c>
      <c r="B85" s="2">
        <v>0</v>
      </c>
      <c r="C85" s="2">
        <v>0</v>
      </c>
      <c r="D85" s="2">
        <f t="shared" si="2"/>
        <v>0</v>
      </c>
      <c r="E85" s="43">
        <f t="shared" si="3"/>
        <v>0</v>
      </c>
    </row>
    <row r="86" spans="1:5" ht="12.75" customHeight="1" x14ac:dyDescent="0.2">
      <c r="A86" s="4" t="s">
        <v>64</v>
      </c>
      <c r="B86" s="2">
        <f>B87+B88+B89</f>
        <v>2906.1867587299998</v>
      </c>
      <c r="C86" s="2">
        <f>C87+C88+C89</f>
        <v>2014.5613933300001</v>
      </c>
      <c r="D86" s="2">
        <f t="shared" si="2"/>
        <v>-891.62536539999974</v>
      </c>
      <c r="E86" s="45">
        <f t="shared" si="3"/>
        <v>-30.680250081025036</v>
      </c>
    </row>
    <row r="87" spans="1:5" ht="12.75" customHeight="1" x14ac:dyDescent="0.2">
      <c r="A87" s="1" t="s">
        <v>65</v>
      </c>
      <c r="B87" s="2">
        <v>87.002137969999993</v>
      </c>
      <c r="C87" s="2">
        <v>-28.634222379999983</v>
      </c>
      <c r="D87" s="2">
        <f t="shared" si="2"/>
        <v>-115.63636034999998</v>
      </c>
      <c r="E87" s="43">
        <f t="shared" si="3"/>
        <v>-132.91209049353893</v>
      </c>
    </row>
    <row r="88" spans="1:5" ht="12.75" customHeight="1" x14ac:dyDescent="0.2">
      <c r="A88" s="1" t="s">
        <v>66</v>
      </c>
      <c r="B88" s="2">
        <v>1636.9719934699999</v>
      </c>
      <c r="C88" s="2">
        <v>978.38050338999994</v>
      </c>
      <c r="D88" s="2">
        <f t="shared" si="2"/>
        <v>-658.59149007999997</v>
      </c>
      <c r="E88" s="43">
        <f t="shared" si="3"/>
        <v>-40.23230041241812</v>
      </c>
    </row>
    <row r="89" spans="1:5" ht="12.75" customHeight="1" x14ac:dyDescent="0.2">
      <c r="A89" s="1" t="s">
        <v>67</v>
      </c>
      <c r="B89" s="2">
        <v>1182.21262729</v>
      </c>
      <c r="C89" s="2">
        <v>1064.81511232</v>
      </c>
      <c r="D89" s="2">
        <f t="shared" si="2"/>
        <v>-117.39751496999997</v>
      </c>
      <c r="E89" s="43">
        <f t="shared" si="3"/>
        <v>-9.9303215225430108</v>
      </c>
    </row>
    <row r="90" spans="1:5" ht="12.75" customHeight="1" x14ac:dyDescent="0.2">
      <c r="A90" s="1" t="s">
        <v>68</v>
      </c>
      <c r="B90" s="5">
        <f>B91+B92</f>
        <v>3154.6910764100003</v>
      </c>
      <c r="C90" s="5">
        <f>C91+C92</f>
        <v>1102.7344678899999</v>
      </c>
      <c r="D90" s="5">
        <f t="shared" si="2"/>
        <v>-2051.9566085200004</v>
      </c>
      <c r="E90" s="44">
        <f t="shared" si="3"/>
        <v>-65.044613206789862</v>
      </c>
    </row>
    <row r="91" spans="1:5" ht="12.75" customHeight="1" x14ac:dyDescent="0.2">
      <c r="A91" s="1" t="s">
        <v>69</v>
      </c>
      <c r="B91" s="2">
        <v>-271.54570152000002</v>
      </c>
      <c r="C91" s="2">
        <v>-2545.1158355299999</v>
      </c>
      <c r="D91" s="2">
        <f t="shared" si="2"/>
        <v>-2273.5701340099999</v>
      </c>
      <c r="E91" s="43">
        <f t="shared" si="3"/>
        <v>837.26979336572037</v>
      </c>
    </row>
    <row r="92" spans="1:5" ht="12.75" customHeight="1" x14ac:dyDescent="0.2">
      <c r="A92" s="1" t="s">
        <v>70</v>
      </c>
      <c r="B92" s="2">
        <v>3426.2367779300002</v>
      </c>
      <c r="C92" s="2">
        <v>3647.8503034199998</v>
      </c>
      <c r="D92" s="2">
        <f t="shared" si="2"/>
        <v>221.61352548999957</v>
      </c>
      <c r="E92" s="43">
        <f t="shared" si="3"/>
        <v>6.4681322352709572</v>
      </c>
    </row>
    <row r="93" spans="1:5" ht="12.75" customHeight="1" x14ac:dyDescent="0.2">
      <c r="A93" s="1" t="s">
        <v>71</v>
      </c>
      <c r="B93" s="5">
        <f>B94+B99</f>
        <v>-1346.7470673200014</v>
      </c>
      <c r="C93" s="5">
        <f>C94+C99</f>
        <v>-525.27765201000011</v>
      </c>
      <c r="D93" s="5">
        <f t="shared" si="2"/>
        <v>821.4694153100013</v>
      </c>
      <c r="E93" s="44">
        <f t="shared" si="3"/>
        <v>-60.996562401632573</v>
      </c>
    </row>
    <row r="94" spans="1:5" ht="12.75" customHeight="1" x14ac:dyDescent="0.2">
      <c r="A94" s="1" t="s">
        <v>72</v>
      </c>
      <c r="B94" s="2">
        <f>B95+B96+B97+B98</f>
        <v>-7087.3033143500006</v>
      </c>
      <c r="C94" s="2">
        <f>C95+C96+C97+C98</f>
        <v>-3966.2035809200011</v>
      </c>
      <c r="D94" s="2">
        <f t="shared" si="2"/>
        <v>3121.0997334299996</v>
      </c>
      <c r="E94" s="43">
        <f t="shared" si="3"/>
        <v>-44.037902640776785</v>
      </c>
    </row>
    <row r="95" spans="1:5" ht="12.75" customHeight="1" x14ac:dyDescent="0.2">
      <c r="A95" s="1" t="s">
        <v>73</v>
      </c>
      <c r="B95" s="2">
        <v>75.430235170000003</v>
      </c>
      <c r="C95" s="2">
        <v>-421.42100123</v>
      </c>
      <c r="D95" s="2">
        <f t="shared" si="2"/>
        <v>-496.8512364</v>
      </c>
      <c r="E95" s="43">
        <f t="shared" si="3"/>
        <v>-658.68976184447433</v>
      </c>
    </row>
    <row r="96" spans="1:5" ht="12.75" customHeight="1" x14ac:dyDescent="0.2">
      <c r="A96" s="1" t="s">
        <v>74</v>
      </c>
      <c r="B96" s="2">
        <v>-5569.8607393399998</v>
      </c>
      <c r="C96" s="2">
        <v>-1705.4043629000003</v>
      </c>
      <c r="D96" s="2">
        <f t="shared" si="2"/>
        <v>3864.4563764399995</v>
      </c>
      <c r="E96" s="43">
        <f t="shared" si="3"/>
        <v>-69.381561896966176</v>
      </c>
    </row>
    <row r="97" spans="1:5" ht="12.75" customHeight="1" x14ac:dyDescent="0.2">
      <c r="A97" s="1" t="s">
        <v>75</v>
      </c>
      <c r="B97" s="2">
        <v>-1673.3076166100004</v>
      </c>
      <c r="C97" s="2">
        <v>-1885.1663511700008</v>
      </c>
      <c r="D97" s="2">
        <f t="shared" si="2"/>
        <v>-211.85873456000036</v>
      </c>
      <c r="E97" s="43">
        <f t="shared" si="3"/>
        <v>12.661075133884282</v>
      </c>
    </row>
    <row r="98" spans="1:5" ht="12.75" customHeight="1" x14ac:dyDescent="0.2">
      <c r="A98" s="1" t="s">
        <v>76</v>
      </c>
      <c r="B98" s="2">
        <v>80.434806430000009</v>
      </c>
      <c r="C98" s="2">
        <v>45.788134379999988</v>
      </c>
      <c r="D98" s="2">
        <f t="shared" si="2"/>
        <v>-34.646672050000021</v>
      </c>
      <c r="E98" s="43">
        <f t="shared" si="3"/>
        <v>-43.074228170303329</v>
      </c>
    </row>
    <row r="99" spans="1:5" ht="12.75" customHeight="1" x14ac:dyDescent="0.2">
      <c r="A99" s="1" t="s">
        <v>77</v>
      </c>
      <c r="B99" s="2">
        <f>B100+B101+B102+B103</f>
        <v>5740.5562470299992</v>
      </c>
      <c r="C99" s="2">
        <f>C100+C101+C102+C103</f>
        <v>3440.9259289100009</v>
      </c>
      <c r="D99" s="2">
        <f t="shared" si="2"/>
        <v>-2299.6303181199983</v>
      </c>
      <c r="E99" s="43">
        <f t="shared" si="3"/>
        <v>-40.059363921567041</v>
      </c>
    </row>
    <row r="100" spans="1:5" ht="12.75" customHeight="1" x14ac:dyDescent="0.2">
      <c r="A100" s="1" t="s">
        <v>78</v>
      </c>
      <c r="B100" s="2">
        <v>37.013676200000006</v>
      </c>
      <c r="C100" s="2">
        <v>163.1621993</v>
      </c>
      <c r="D100" s="2">
        <f t="shared" si="2"/>
        <v>126.14852309999999</v>
      </c>
      <c r="E100" s="43">
        <f t="shared" si="3"/>
        <v>340.81597952704834</v>
      </c>
    </row>
    <row r="101" spans="1:5" ht="12.75" customHeight="1" x14ac:dyDescent="0.2">
      <c r="A101" s="1" t="s">
        <v>79</v>
      </c>
      <c r="B101" s="2">
        <v>3914.4391965299992</v>
      </c>
      <c r="C101" s="2">
        <v>-1478.9260342499999</v>
      </c>
      <c r="D101" s="2">
        <f t="shared" si="2"/>
        <v>-5393.3652307799994</v>
      </c>
      <c r="E101" s="43">
        <f t="shared" si="3"/>
        <v>-137.7813004621712</v>
      </c>
    </row>
    <row r="102" spans="1:5" ht="12.75" customHeight="1" x14ac:dyDescent="0.2">
      <c r="A102" s="1" t="s">
        <v>80</v>
      </c>
      <c r="B102" s="2">
        <v>1905.59796181</v>
      </c>
      <c r="C102" s="2">
        <v>4705.9025664300007</v>
      </c>
      <c r="D102" s="2">
        <f t="shared" si="2"/>
        <v>2800.3046046200006</v>
      </c>
      <c r="E102" s="43">
        <f t="shared" si="3"/>
        <v>146.95149033220935</v>
      </c>
    </row>
    <row r="103" spans="1:5" ht="12.75" customHeight="1" x14ac:dyDescent="0.2">
      <c r="A103" s="1" t="s">
        <v>81</v>
      </c>
      <c r="B103" s="2">
        <v>-116.49458751</v>
      </c>
      <c r="C103" s="2">
        <v>50.787197430000006</v>
      </c>
      <c r="D103" s="2">
        <f t="shared" si="2"/>
        <v>167.28178494000002</v>
      </c>
      <c r="E103" s="43">
        <f t="shared" si="3"/>
        <v>-143.59618632551525</v>
      </c>
    </row>
    <row r="104" spans="1:5" ht="12.75" customHeight="1" x14ac:dyDescent="0.2">
      <c r="A104" s="1" t="s">
        <v>82</v>
      </c>
      <c r="B104" s="5">
        <v>1919.6061515799997</v>
      </c>
      <c r="C104" s="5">
        <v>123.61736485000002</v>
      </c>
      <c r="D104" s="5">
        <f t="shared" si="2"/>
        <v>-1795.9887867299997</v>
      </c>
      <c r="E104" s="44">
        <f t="shared" si="3"/>
        <v>-93.560274603816396</v>
      </c>
    </row>
    <row r="105" spans="1:5" ht="14.1" customHeight="1" x14ac:dyDescent="0.2">
      <c r="A105" s="1" t="s">
        <v>83</v>
      </c>
      <c r="B105" s="3">
        <f>-B15-B78</f>
        <v>-6133.0539175849926</v>
      </c>
      <c r="C105" s="3">
        <f>-C15-C78</f>
        <v>1487.4639323400061</v>
      </c>
      <c r="D105" s="3">
        <f t="shared" si="2"/>
        <v>7620.5178499249987</v>
      </c>
      <c r="E105" s="42">
        <f t="shared" si="3"/>
        <v>-124.25323423417291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86</v>
      </c>
    </row>
    <row r="109" spans="1:5" ht="12.75" customHeight="1" x14ac:dyDescent="0.2">
      <c r="A109" s="20" t="s">
        <v>85</v>
      </c>
    </row>
    <row r="110" spans="1:5" ht="12.75" customHeight="1" x14ac:dyDescent="0.2">
      <c r="A110" s="21" t="s">
        <v>7</v>
      </c>
    </row>
    <row r="111" spans="1:5" ht="12.75" customHeight="1" x14ac:dyDescent="0.2">
      <c r="A111" s="22" t="s">
        <v>8</v>
      </c>
    </row>
    <row r="112" spans="1:5" ht="12.75" customHeight="1" x14ac:dyDescent="0.2">
      <c r="A112" s="23" t="s">
        <v>12</v>
      </c>
    </row>
  </sheetData>
  <mergeCells count="13">
    <mergeCell ref="A7:E7"/>
    <mergeCell ref="A1:E1"/>
    <mergeCell ref="A2:E2"/>
    <mergeCell ref="A3:E3"/>
    <mergeCell ref="A5:E5"/>
    <mergeCell ref="A6:E6"/>
    <mergeCell ref="B9:C9"/>
    <mergeCell ref="D9:E9"/>
    <mergeCell ref="B10:C10"/>
    <mergeCell ref="B11:B13"/>
    <mergeCell ref="C11:C13"/>
    <mergeCell ref="D11:D13"/>
    <mergeCell ref="E11:E13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2024-02-23T22:16:34Z</cp:lastPrinted>
  <dcterms:created xsi:type="dcterms:W3CDTF">2018-11-21T20:09:16Z</dcterms:created>
  <dcterms:modified xsi:type="dcterms:W3CDTF">2024-05-15T20:20:46Z</dcterms:modified>
</cp:coreProperties>
</file>